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28" i="1" l="1"/>
  <c r="F28" i="1"/>
  <c r="F18" i="1" s="1"/>
  <c r="F8" i="1" s="1"/>
  <c r="E28" i="1"/>
  <c r="D28" i="1"/>
  <c r="C28" i="1"/>
  <c r="B28" i="1"/>
  <c r="B18" i="1" s="1"/>
  <c r="B8" i="1" s="1"/>
  <c r="G18" i="1"/>
  <c r="E18" i="1"/>
  <c r="D18" i="1"/>
  <c r="D8" i="1" s="1"/>
  <c r="C18" i="1"/>
  <c r="G16" i="1"/>
  <c r="G8" i="1"/>
  <c r="E8" i="1"/>
  <c r="C8" i="1"/>
  <c r="A1" i="1"/>
</calcChain>
</file>

<file path=xl/sharedStrings.xml><?xml version="1.0" encoding="utf-8"?>
<sst xmlns="http://schemas.openxmlformats.org/spreadsheetml/2006/main" count="34" uniqueCount="25">
  <si>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</si>
  <si>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</si>
  <si>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</si>
  <si>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</si>
  <si>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</si>
  <si>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</si>
  <si>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</si>
  <si>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</si>
  <si>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</si>
  <si>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</si>
  <si>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</si>
  <si>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</si>
  <si>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</si>
  <si>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</si>
  <si>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</si>
  <si>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</si>
  <si>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</si>
  <si>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</si>
  <si>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</si>
  <si>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</si>
  <si>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</si>
  <si>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</si>
  <si>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</si>
  <si>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que los Estados Financieros y sus Notas son razonablemente correctos y responsabilidad del emisor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</si>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</sst>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horizontal="left" vertical="center" indent="6"/>
      <protection locked="0"/>
    </xf>
    <xf numFmtId="0" fontId="3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90" zoomScaleNormal="90" workbookViewId="0">
      <selection activeCell="A28" sqref="A28"/>
    </sheetView>
  </sheetViews>
  <sheetFormatPr baseColWidth="10" defaultRowHeight="14.4" x14ac:dyDescent="0.3"/>
  <cols>
    <col min="1" max="1" width="54.77734375" customWidth="1"/>
    <col min="2" max="7" width="13.77734375" customWidth="1"/>
  </cols>
  <sheetData>
    <row r="1" spans="1:7" x14ac:dyDescent="0.3">
      <c r="A1" s="7" t="str">
        <f>ENTE_PUBLICO_A</f>
        <v>UNIVERSIDAD POLITECNICA DE JUVENTINO ROSAS, Gobierno del Estado de Guanajuato (a)</v>
      </c>
      <c r="B1" s="8"/>
      <c r="C1" s="8"/>
      <c r="D1" s="8"/>
      <c r="E1" s="8"/>
      <c r="F1" s="8"/>
      <c r="G1" s="9"/>
    </row>
    <row r="2" spans="1:7" x14ac:dyDescent="0.3">
      <c r="A2" s="10" t="s">
        <v>0</v>
      </c>
      <c r="B2" s="11"/>
      <c r="C2" s="11"/>
      <c r="D2" s="11"/>
      <c r="E2" s="11"/>
      <c r="F2" s="11"/>
      <c r="G2" s="12"/>
    </row>
    <row r="3" spans="1:7" x14ac:dyDescent="0.3">
      <c r="A3" s="10" t="s">
        <v>1</v>
      </c>
      <c r="B3" s="11"/>
      <c r="C3" s="11"/>
      <c r="D3" s="11"/>
      <c r="E3" s="11"/>
      <c r="F3" s="11"/>
      <c r="G3" s="12"/>
    </row>
    <row r="4" spans="1:7" x14ac:dyDescent="0.3">
      <c r="A4" s="13" t="s">
        <v>24</v>
      </c>
      <c r="B4" s="14"/>
      <c r="C4" s="14"/>
      <c r="D4" s="14"/>
      <c r="E4" s="14"/>
      <c r="F4" s="14"/>
      <c r="G4" s="15"/>
    </row>
    <row r="5" spans="1:7" x14ac:dyDescent="0.3">
      <c r="A5" s="16" t="s">
        <v>2</v>
      </c>
      <c r="B5" s="17"/>
      <c r="C5" s="17"/>
      <c r="D5" s="17"/>
      <c r="E5" s="17"/>
      <c r="F5" s="17"/>
      <c r="G5" s="18"/>
    </row>
    <row r="6" spans="1:7" x14ac:dyDescent="0.3">
      <c r="A6" s="19" t="s">
        <v>3</v>
      </c>
      <c r="B6" s="20" t="s">
        <v>4</v>
      </c>
      <c r="C6" s="20"/>
      <c r="D6" s="20"/>
      <c r="E6" s="20"/>
      <c r="F6" s="20"/>
      <c r="G6" s="21" t="s">
        <v>5</v>
      </c>
    </row>
    <row r="7" spans="1:7" ht="52.8" x14ac:dyDescent="0.3">
      <c r="A7" s="22"/>
      <c r="B7" s="23" t="s">
        <v>6</v>
      </c>
      <c r="C7" s="24" t="s">
        <v>7</v>
      </c>
      <c r="D7" s="23" t="s">
        <v>8</v>
      </c>
      <c r="E7" s="23" t="s">
        <v>9</v>
      </c>
      <c r="F7" s="23" t="s">
        <v>10</v>
      </c>
      <c r="G7" s="25"/>
    </row>
    <row r="8" spans="1:7" x14ac:dyDescent="0.3">
      <c r="A8" s="1" t="s">
        <v>11</v>
      </c>
      <c r="B8" s="27">
        <f>SUM(B9:GASTO_NE_FIN_01)</f>
        <v>37172428.57</v>
      </c>
      <c r="C8" s="27">
        <f>SUM(C9:GASTO_NE_FIN_02)</f>
        <v>1937243.4100000001</v>
      </c>
      <c r="D8" s="27">
        <f>SUM(D9:GASTO_NE_FIN_03)</f>
        <v>39109671.979999997</v>
      </c>
      <c r="E8" s="27">
        <f>SUM(E9:GASTO_NE_FIN_04)</f>
        <v>10809958.810000001</v>
      </c>
      <c r="F8" s="27">
        <f>SUM(F9:GASTO_NE_FIN_05)</f>
        <v>10809958.810000001</v>
      </c>
      <c r="G8" s="27">
        <f>SUM(G9:GASTO_NE_FIN_06)</f>
        <v>28299713.169999998</v>
      </c>
    </row>
    <row r="9" spans="1:7" x14ac:dyDescent="0.3">
      <c r="A9" s="2" t="s">
        <v>12</v>
      </c>
      <c r="B9" s="28">
        <v>2191273.23</v>
      </c>
      <c r="C9" s="28">
        <v>198950.46</v>
      </c>
      <c r="D9" s="28">
        <v>2390223.69</v>
      </c>
      <c r="E9" s="28">
        <v>528810.23999999999</v>
      </c>
      <c r="F9" s="28">
        <v>528810.23999999999</v>
      </c>
      <c r="G9" s="28">
        <v>1861413.45</v>
      </c>
    </row>
    <row r="10" spans="1:7" x14ac:dyDescent="0.3">
      <c r="A10" s="2" t="s">
        <v>13</v>
      </c>
      <c r="B10" s="28">
        <v>23862695.09</v>
      </c>
      <c r="C10" s="28">
        <v>940867.59</v>
      </c>
      <c r="D10" s="28">
        <v>24803562.68</v>
      </c>
      <c r="E10" s="28">
        <v>7611859.4299999997</v>
      </c>
      <c r="F10" s="28">
        <v>7611859.4299999997</v>
      </c>
      <c r="G10" s="28">
        <v>17191703.25</v>
      </c>
    </row>
    <row r="11" spans="1:7" x14ac:dyDescent="0.3">
      <c r="A11" s="2" t="s">
        <v>14</v>
      </c>
      <c r="B11" s="28">
        <v>8927187.0199999996</v>
      </c>
      <c r="C11" s="28">
        <v>478474.9</v>
      </c>
      <c r="D11" s="28">
        <v>9405661.9199999999</v>
      </c>
      <c r="E11" s="28">
        <v>2134498.9</v>
      </c>
      <c r="F11" s="28">
        <v>2134498.9</v>
      </c>
      <c r="G11" s="28">
        <v>7271163.0199999996</v>
      </c>
    </row>
    <row r="12" spans="1:7" x14ac:dyDescent="0.3">
      <c r="A12" s="2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3">
      <c r="A13" s="2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3">
      <c r="A14" s="2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3">
      <c r="A15" s="2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3">
      <c r="A16" s="2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f t="shared" ref="G16" si="0">D16-E16</f>
        <v>0</v>
      </c>
    </row>
    <row r="17" spans="1:7" x14ac:dyDescent="0.3">
      <c r="A17" s="3" t="s">
        <v>20</v>
      </c>
      <c r="B17" s="29"/>
      <c r="C17" s="29"/>
      <c r="D17" s="29"/>
      <c r="E17" s="29"/>
      <c r="F17" s="29"/>
      <c r="G17" s="29"/>
    </row>
    <row r="18" spans="1:7" x14ac:dyDescent="0.3">
      <c r="A18" s="4" t="s">
        <v>21</v>
      </c>
      <c r="B18" s="30">
        <f>SUM(B19:GASTO_E_FIN_01)</f>
        <v>2191273.23</v>
      </c>
      <c r="C18" s="30">
        <f>SUM(C19:GASTO_E_FIN_02)</f>
        <v>318950.45999999996</v>
      </c>
      <c r="D18" s="30">
        <f>SUM(D19:GASTO_E_FIN_03)</f>
        <v>2510223.69</v>
      </c>
      <c r="E18" s="30">
        <f>SUM(E19:GASTO_E_FIN_04)</f>
        <v>534790.24</v>
      </c>
      <c r="F18" s="30">
        <f>SUM(F19:GASTO_E_FIN_05)</f>
        <v>534790.24</v>
      </c>
      <c r="G18" s="30">
        <f>SUM(G19:GASTO_E_FIN_06)</f>
        <v>1975433.45</v>
      </c>
    </row>
    <row r="19" spans="1:7" x14ac:dyDescent="0.3">
      <c r="A19" s="2" t="s">
        <v>12</v>
      </c>
      <c r="B19" s="28">
        <v>0</v>
      </c>
      <c r="C19" s="28">
        <v>60000</v>
      </c>
      <c r="D19" s="28">
        <v>60000</v>
      </c>
      <c r="E19" s="28">
        <v>2990</v>
      </c>
      <c r="F19" s="28">
        <v>2990</v>
      </c>
      <c r="G19" s="28">
        <v>57010</v>
      </c>
    </row>
    <row r="20" spans="1:7" x14ac:dyDescent="0.3">
      <c r="A20" s="2" t="s">
        <v>13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3">
      <c r="A21" s="2" t="s">
        <v>14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3">
      <c r="A22" s="2" t="s">
        <v>15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3">
      <c r="A23" s="2" t="s">
        <v>16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3">
      <c r="A24" s="2" t="s">
        <v>17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3">
      <c r="A25" s="2" t="s">
        <v>18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3">
      <c r="A26" s="2" t="s">
        <v>19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3">
      <c r="A27" s="3" t="s">
        <v>20</v>
      </c>
      <c r="B27" s="29"/>
      <c r="C27" s="29"/>
      <c r="D27" s="29"/>
      <c r="E27" s="29"/>
      <c r="F27" s="29"/>
      <c r="G27" s="29"/>
    </row>
    <row r="28" spans="1:7" x14ac:dyDescent="0.3">
      <c r="A28" s="4" t="s">
        <v>22</v>
      </c>
      <c r="B28" s="30">
        <f>GASTO_NE_T1+GASTO_E_T1</f>
        <v>2191273.23</v>
      </c>
      <c r="C28" s="30">
        <f>GASTO_NE_T2+GASTO_E_T2</f>
        <v>258950.46</v>
      </c>
      <c r="D28" s="30">
        <f>GASTO_NE_T3+GASTO_E_T3</f>
        <v>2450223.69</v>
      </c>
      <c r="E28" s="30">
        <f>GASTO_NE_T4+GASTO_E_T4</f>
        <v>531800.24</v>
      </c>
      <c r="F28" s="30">
        <f>GASTO_NE_T5+GASTO_E_T5</f>
        <v>531800.24</v>
      </c>
      <c r="G28" s="30">
        <f>GASTO_NE_T6+GASTO_E_T6</f>
        <v>1918423.45</v>
      </c>
    </row>
    <row r="29" spans="1:7" x14ac:dyDescent="0.3">
      <c r="A29" s="5"/>
      <c r="B29" s="6"/>
      <c r="C29" s="6"/>
      <c r="D29" s="6"/>
      <c r="E29" s="6"/>
      <c r="F29" s="6"/>
      <c r="G29" s="6"/>
    </row>
    <row r="31" spans="1:7" x14ac:dyDescent="0.3">
      <c r="A31" s="26" t="s">
        <v>23</v>
      </c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28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Hoja1</vt:lpstr>
      <vt:lpstr>Hoja2</vt:lpstr>
      <vt:lpstr>Hoja3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2018-04-26T17:41:34Z</dcterms:created>
  <dcterms:modified xsi:type="dcterms:W3CDTF">2018-04-26T17:43:16Z</dcterms:modified>
</cp:coreProperties>
</file>